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Սյունիք 05.01" sheetId="40" r:id="rId1"/>
  </sheets>
  <definedNames>
    <definedName name="_xlnm.Print_Area" localSheetId="0">'Սյունիք 05.01'!$A$1:$K$178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40" l="1"/>
  <c r="N42" i="40" l="1"/>
  <c r="J165" i="40" l="1"/>
  <c r="I165" i="40"/>
  <c r="H165" i="40"/>
  <c r="G165" i="40"/>
  <c r="F165" i="40"/>
  <c r="E165" i="40"/>
  <c r="D165" i="40"/>
  <c r="J163" i="40"/>
  <c r="I163" i="40"/>
  <c r="H163" i="40"/>
  <c r="G163" i="40"/>
  <c r="F163" i="40"/>
  <c r="E163" i="40"/>
  <c r="D163" i="40"/>
  <c r="J158" i="40"/>
  <c r="I158" i="40"/>
  <c r="H158" i="40"/>
  <c r="G158" i="40"/>
  <c r="F158" i="40"/>
  <c r="E158" i="40"/>
  <c r="D158" i="40"/>
  <c r="J147" i="40"/>
  <c r="I147" i="40"/>
  <c r="H147" i="40"/>
  <c r="G147" i="40"/>
  <c r="G146" i="40" s="1"/>
  <c r="F147" i="40"/>
  <c r="E147" i="40"/>
  <c r="D147" i="40"/>
  <c r="D146" i="40" s="1"/>
  <c r="H146" i="40"/>
  <c r="J144" i="40"/>
  <c r="I144" i="40"/>
  <c r="H144" i="40"/>
  <c r="G144" i="40"/>
  <c r="F144" i="40"/>
  <c r="E144" i="40"/>
  <c r="D144" i="40"/>
  <c r="J142" i="40"/>
  <c r="I142" i="40"/>
  <c r="H142" i="40"/>
  <c r="G142" i="40"/>
  <c r="F142" i="40"/>
  <c r="E142" i="40"/>
  <c r="D142" i="40"/>
  <c r="J140" i="40"/>
  <c r="I140" i="40"/>
  <c r="H140" i="40"/>
  <c r="G140" i="40"/>
  <c r="F140" i="40"/>
  <c r="E140" i="40"/>
  <c r="D140" i="40"/>
  <c r="J137" i="40"/>
  <c r="I137" i="40"/>
  <c r="H137" i="40"/>
  <c r="G137" i="40"/>
  <c r="F137" i="40"/>
  <c r="E137" i="40"/>
  <c r="D137" i="40"/>
  <c r="J135" i="40"/>
  <c r="I135" i="40"/>
  <c r="H135" i="40"/>
  <c r="G135" i="40"/>
  <c r="F135" i="40"/>
  <c r="E135" i="40"/>
  <c r="D135" i="40"/>
  <c r="J130" i="40"/>
  <c r="I130" i="40"/>
  <c r="H130" i="40"/>
  <c r="G130" i="40"/>
  <c r="F130" i="40"/>
  <c r="E130" i="40"/>
  <c r="D130" i="40"/>
  <c r="J127" i="40"/>
  <c r="I127" i="40"/>
  <c r="H127" i="40"/>
  <c r="G127" i="40"/>
  <c r="F127" i="40"/>
  <c r="E127" i="40"/>
  <c r="D127" i="40"/>
  <c r="E126" i="40"/>
  <c r="J125" i="40"/>
  <c r="J116" i="40" s="1"/>
  <c r="I116" i="40"/>
  <c r="H116" i="40"/>
  <c r="G116" i="40"/>
  <c r="G112" i="40" s="1"/>
  <c r="F116" i="40"/>
  <c r="E116" i="40"/>
  <c r="D116" i="40"/>
  <c r="J113" i="40"/>
  <c r="I113" i="40"/>
  <c r="H113" i="40"/>
  <c r="G113" i="40"/>
  <c r="F113" i="40"/>
  <c r="E113" i="40"/>
  <c r="D113" i="40"/>
  <c r="J105" i="40"/>
  <c r="I105" i="40"/>
  <c r="H105" i="40"/>
  <c r="G105" i="40"/>
  <c r="F105" i="40"/>
  <c r="E105" i="40"/>
  <c r="D105" i="40"/>
  <c r="J96" i="40"/>
  <c r="I96" i="40"/>
  <c r="H96" i="40"/>
  <c r="G96" i="40"/>
  <c r="F96" i="40"/>
  <c r="E96" i="40"/>
  <c r="D96" i="40"/>
  <c r="J93" i="40"/>
  <c r="I93" i="40"/>
  <c r="H93" i="40"/>
  <c r="G93" i="40"/>
  <c r="F93" i="40"/>
  <c r="E93" i="40"/>
  <c r="D93" i="40"/>
  <c r="J90" i="40"/>
  <c r="J89" i="40" s="1"/>
  <c r="I90" i="40"/>
  <c r="H90" i="40"/>
  <c r="G90" i="40"/>
  <c r="F90" i="40"/>
  <c r="F89" i="40" s="1"/>
  <c r="E90" i="40"/>
  <c r="D90" i="40"/>
  <c r="J84" i="40"/>
  <c r="I84" i="40"/>
  <c r="H84" i="40"/>
  <c r="G84" i="40"/>
  <c r="F84" i="40"/>
  <c r="E84" i="40"/>
  <c r="D84" i="40"/>
  <c r="J75" i="40"/>
  <c r="I75" i="40"/>
  <c r="H75" i="40"/>
  <c r="G75" i="40"/>
  <c r="F75" i="40"/>
  <c r="E75" i="40"/>
  <c r="D75" i="40"/>
  <c r="J74" i="40"/>
  <c r="J73" i="40"/>
  <c r="J72" i="40"/>
  <c r="J71" i="40"/>
  <c r="J70" i="40"/>
  <c r="J69" i="40"/>
  <c r="J68" i="40"/>
  <c r="J67" i="40"/>
  <c r="I66" i="40"/>
  <c r="H66" i="40"/>
  <c r="G66" i="40"/>
  <c r="F66" i="40"/>
  <c r="E66" i="40"/>
  <c r="D66" i="40"/>
  <c r="J65" i="40"/>
  <c r="J64" i="40"/>
  <c r="I63" i="40"/>
  <c r="H63" i="40"/>
  <c r="G63" i="40"/>
  <c r="F63" i="40"/>
  <c r="E63" i="40"/>
  <c r="D63" i="40"/>
  <c r="J62" i="40"/>
  <c r="J61" i="40" s="1"/>
  <c r="I61" i="40"/>
  <c r="H61" i="40"/>
  <c r="G61" i="40"/>
  <c r="F61" i="40"/>
  <c r="E61" i="40"/>
  <c r="D61" i="40"/>
  <c r="J60" i="40"/>
  <c r="J59" i="40"/>
  <c r="J58" i="40"/>
  <c r="J57" i="40"/>
  <c r="J56" i="40"/>
  <c r="J55" i="40"/>
  <c r="J54" i="40"/>
  <c r="J53" i="40"/>
  <c r="I52" i="40"/>
  <c r="H52" i="40"/>
  <c r="G52" i="40"/>
  <c r="F52" i="40"/>
  <c r="E52" i="40"/>
  <c r="D52" i="40"/>
  <c r="F51" i="40"/>
  <c r="J51" i="40" s="1"/>
  <c r="J50" i="40"/>
  <c r="J49" i="40"/>
  <c r="I48" i="40"/>
  <c r="H48" i="40"/>
  <c r="G48" i="40"/>
  <c r="E48" i="40"/>
  <c r="D48" i="40"/>
  <c r="J45" i="40"/>
  <c r="J44" i="40"/>
  <c r="J43" i="40"/>
  <c r="J42" i="40"/>
  <c r="I40" i="40"/>
  <c r="H40" i="40"/>
  <c r="G40" i="40"/>
  <c r="F40" i="40"/>
  <c r="E40" i="40"/>
  <c r="D40" i="40"/>
  <c r="J34" i="40"/>
  <c r="J33" i="40"/>
  <c r="J32" i="40"/>
  <c r="I31" i="40"/>
  <c r="I30" i="40" s="1"/>
  <c r="H31" i="40"/>
  <c r="H30" i="40" s="1"/>
  <c r="G31" i="40"/>
  <c r="G30" i="40" s="1"/>
  <c r="F31" i="40"/>
  <c r="F30" i="40" s="1"/>
  <c r="E31" i="40"/>
  <c r="E30" i="40" s="1"/>
  <c r="D31" i="40"/>
  <c r="D30" i="40" s="1"/>
  <c r="J52" i="40" l="1"/>
  <c r="I126" i="40"/>
  <c r="G89" i="40"/>
  <c r="F48" i="40"/>
  <c r="F39" i="40" s="1"/>
  <c r="J48" i="40"/>
  <c r="J66" i="40"/>
  <c r="D89" i="40"/>
  <c r="H89" i="40"/>
  <c r="E146" i="40"/>
  <c r="I146" i="40"/>
  <c r="E39" i="40"/>
  <c r="J63" i="40"/>
  <c r="E89" i="40"/>
  <c r="I89" i="40"/>
  <c r="F146" i="40"/>
  <c r="J146" i="40"/>
  <c r="E112" i="40"/>
  <c r="D126" i="40"/>
  <c r="D112" i="40"/>
  <c r="D39" i="40"/>
  <c r="G126" i="40"/>
  <c r="H112" i="40"/>
  <c r="J40" i="40"/>
  <c r="J31" i="40"/>
  <c r="J30" i="40" s="1"/>
  <c r="H126" i="40"/>
  <c r="F126" i="40"/>
  <c r="I112" i="40"/>
  <c r="F112" i="40"/>
  <c r="J112" i="40"/>
  <c r="G39" i="40"/>
  <c r="H39" i="40"/>
  <c r="I39" i="40"/>
  <c r="J126" i="40"/>
  <c r="J39" i="40" l="1"/>
  <c r="J29" i="40" s="1"/>
  <c r="J170" i="40" s="1"/>
  <c r="E29" i="40"/>
  <c r="E170" i="40" s="1"/>
  <c r="D29" i="40"/>
  <c r="D170" i="40" s="1"/>
  <c r="I29" i="40"/>
  <c r="I170" i="40" s="1"/>
  <c r="H29" i="40"/>
  <c r="H170" i="40" s="1"/>
  <c r="G29" i="40"/>
  <c r="G170" i="40" s="1"/>
  <c r="F29" i="40"/>
  <c r="F170" i="40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<sst xmlns="http://schemas.openxmlformats.org/spreadsheetml/2006/main" count="353" uniqueCount="313">
  <si>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</si>
  <si>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</si>
  <si>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</si>
  <si>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</si>
  <si>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</si>
  <si>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</si>
  <si>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</si>
  <si>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</si>
  <si>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</si>
  <si>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</si>
  <si>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</si>
  <si>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</si>
  <si>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</si>
  <si>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</si>
  <si>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</si>
  <si>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</si>
  <si>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</si>
  <si>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</si>
  <si>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</si>
  <si>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</si>
  <si>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</si>
  <si>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</si>
  <si>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</si>
  <si>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</si>
  <si>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</si>
  <si>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</si>
  <si>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</si>
  <si>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</si>
  <si>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</si>
  <si>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</si>
  <si>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</si>
  <si>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</si>
  <si>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</si>
  <si>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</si>
  <si>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</si>
  <si>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</si>
  <si>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</si>
  <si>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</si>
  <si>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</si>
  <si>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</si>
  <si>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</si>
  <si>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</si>
  <si>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</si>
  <si>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</si>
  <si>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</si>
  <si>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</si>
  <si>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</si>
  <si>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</si>
  <si>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</si>
  <si>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</si>
  <si>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</si>
  <si>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</si>
  <si>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</si>
  <si>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</si>
  <si>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</si>
  <si>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</si>
  <si>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</si>
  <si>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</si>
  <si>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</si>
  <si>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</si>
  <si>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</si>
  <si>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</si>
  <si>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</si>
  <si>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</si>
  <si>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</si>
  <si>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</si>
  <si>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</si>
  <si>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</si>
  <si>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</si>
  <si>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</si>
  <si>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</si>
  <si>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</si>
  <si>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</si>
  <si>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</si>
  <si>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</si>
  <si>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</si>
  <si>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</si>
  <si>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</si>
  <si>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</si>
  <si>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</si>
  <si>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</si>
  <si>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</si>
  <si>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</si>
  <si>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</si>
  <si>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</si>
  <si>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</si>
  <si>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</si>
  <si>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</si>
  <si>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</si>
  <si>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</si>
  <si>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</si>
  <si>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</si>
  <si>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</si>
  <si>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</si>
  <si>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</si>
  <si>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</si>
  <si>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</si>
  <si>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</si>
  <si>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</si>
  <si>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</si>
  <si>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</si>
  <si>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</si>
  <si>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</si>
  <si>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</si>
  <si>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</si>
  <si>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</si>
  <si>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</si>
  <si>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</si>
  <si>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</si>
  <si>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</si>
  <si>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</si>
  <si>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</si>
  <si>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</si>
  <si>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</si>
  <si>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</si>
  <si>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</si>
  <si>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</si>
  <si>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</si>
  <si>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</si>
  <si>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</si>
  <si>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</si>
  <si>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</si>
  <si>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</si>
  <si>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</si>
  <si>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</si>
  <si>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</si>
  <si>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</si>
  <si>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</si>
  <si>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</si>
  <si>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</si>
  <si>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</si>
  <si>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</si>
  <si>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</si>
  <si>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</si>
  <si>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</si>
  <si>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</si>
  <si>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</si>
  <si>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</si>
  <si>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</si>
  <si>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</si>
  <si>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</si>
  <si>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</si>
  <si>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</si>
  <si>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</si>
  <si>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</si>
  <si>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Ա.Մարգարյան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</si>
  <si>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</si>
  <si>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</si>
  <si>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</si>
  <si>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</si>
  <si>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</si>
  <si>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</si>
  <si>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</si>
  <si>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</si>
  <si>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</si>
  <si>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</si>
  <si>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</si>
  <si>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</si>
  <si>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</si>
  <si>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</si>
  <si>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</si>
  <si>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</si>
  <si>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</si>
  <si>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</si>
  <si>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</si>
  <si>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</si>
  <si>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</si>
  <si>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</si>
  <si>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</si>
  <si>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</si>
  <si>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</si>
  <si>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</si>
  <si>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</si>
  <si>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</si>
  <si>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</si>
  <si>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</si>
  <si>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</si>
  <si>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</si>
  <si>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</si>
  <si>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</si>
  <si>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</si>
  <si>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</si>
  <si>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</si>
  <si>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</si>
  <si>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</si>
  <si>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</si>
  <si>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</si>
  <si>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</si>
  <si>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</si>
  <si>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</si>
  <si>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</si>
  <si>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</si>
  <si>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</si>
  <si>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</si>
  <si>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</si>
  <si>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</si>
  <si>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</si>
  <si>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</si>
  <si>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</si>
  <si>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</si>
  <si>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</si>
  <si>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</si>
  <si>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</si>
  <si>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</si>
  <si>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</si>
  <si>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</si>
  <si>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</si>
  <si>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</si>
  <si>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</si>
  <si>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</si>
  <si>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</si>
  <si>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</si>
  <si>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</si>
  <si>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</si>
  <si>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</si>
  <si>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</si>
  <si>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</si>
  <si>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</si>
  <si>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</si>
  <si>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</si>
  <si>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</si>
  <si>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</si>
  <si>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</si>
  <si>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</si>
  <si>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</si>
  <si>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</si>
  <si>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</si>
  <si>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</si>
  <si>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</si>
  <si>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</si>
  <si>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</si>
  <si>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</si>
  <si>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</si>
  <si>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</si>
  <si>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</si>
  <si>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</si>
  <si>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</si>
  <si>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</si>
  <si>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</si>
  <si>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</si>
  <si>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</si>
  <si>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</si>
  <si>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</si>
  <si>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</si>
  <si>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</si>
  <si>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</si>
  <si>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</si>
  <si>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</si>
  <si>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</si>
  <si>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</si>
  <si>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</si>
  <si>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</si>
  <si>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</si>
  <si>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</si>
  <si>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</si>
  <si>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</si>
  <si>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</si>
  <si>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</si>
  <si>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</si>
  <si>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</si>
  <si>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</si>
  <si>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</si>
  <si>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</si>
  <si>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</si>
  <si>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</si>
  <si>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</si>
  <si>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</si>
  <si>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</si>
  <si>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</si>
  <si>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</si>
  <si>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</si>
  <si>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</si>
  <si>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</si>
  <si>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</si>
  <si>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</si>
  <si>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</si>
  <si>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</si>
  <si>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</si>
  <si>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</si>
  <si>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</si>
  <si>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</si>
  <si>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</si>
  <si>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</si>
  <si>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</si>
  <si>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</si>
  <si>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</si>
  <si>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</si>
  <si>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</si>
  <si>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</si>
  <si>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</si>
  <si>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</si>
  <si>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</si>
  <si>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</si>
  <si>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</si>
  <si>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</si>
  <si>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</si>
  <si>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</si>
  <si>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</si>
  <si>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</si>
  <si>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</si>
  <si>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Սյունիքի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</si>
  <si>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ք.Կապան,Երկաթուղայինների 4</t>
    </r>
  </si>
  <si>
    <t>900311001169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</si>
  <si>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Սյունիքի մարզի ընդհանուր իրավասության դատարանի  բնականոն գործունեության և ՀՀ Սյունիքի մարզի ընդհանուր իրավասության դատարանի կողմից դատական պաշտպանության  իրավունքի ապահովում</t>
    </r>
  </si>
  <si>
    <t>1080 11015</t>
  </si>
  <si>
    <t>Գ.Հովհաննիսյան</t>
  </si>
  <si>
    <r>
      <t xml:space="preserve">    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</si>
  <si>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385 356,8 հազար (Երեք հարյուր ութսունհինգ միլիոն երեք հարյուր հիսունվեց հազար ութ հարյուր) դրամ գումարով:</t>
    </r>
  </si>
  <si>
    <t>Բարձրագույն դատական խորհրդի նախագահ՝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</si>
  <si>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</si>
  <si>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«        »  հունվարի 2023թ.</t>
  </si>
  <si>
    <t>«        »  հունվարի  2023թ.</t>
  </si>
  <si>
    <t>«Հավելված 20
Հայաստանի Հանրապետության
Բարձրագույն դատական խորհրդի 
2023թ. հունվարի 5-ի թիվ ԲԴԽ-2-Ո-3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</si>
</sst>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left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6832"/>
  <sheetViews>
    <sheetView tabSelected="1" view="pageBreakPreview" zoomScaleNormal="100" zoomScaleSheetLayoutView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312</v>
      </c>
      <c r="I1" s="117"/>
      <c r="J1" s="117"/>
    </row>
    <row r="2" spans="1:10" ht="94.5" customHeight="1" x14ac:dyDescent="0.25">
      <c r="H2" s="117" t="s">
        <v>146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147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3">
      <c r="A6" s="121" t="s">
        <v>307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s="1" customFormat="1" ht="9.75" customHeight="1" x14ac:dyDescent="0.25">
      <c r="A7" s="118" t="s">
        <v>150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308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310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151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152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309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300</v>
      </c>
      <c r="B16" s="114"/>
      <c r="C16" s="114"/>
      <c r="D16" s="114"/>
      <c r="E16" s="14"/>
      <c r="G16" s="115" t="s">
        <v>159</v>
      </c>
      <c r="H16" s="115"/>
      <c r="I16" s="115"/>
      <c r="J16" s="115"/>
    </row>
    <row r="17" spans="1:11" s="17" customFormat="1" ht="15.75" customHeight="1" thickBot="1" x14ac:dyDescent="0.3">
      <c r="A17" s="97" t="s">
        <v>301</v>
      </c>
      <c r="B17" s="97"/>
      <c r="C17" s="97"/>
      <c r="D17" s="97"/>
      <c r="G17" s="29" t="s">
        <v>160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154</v>
      </c>
      <c r="B18" s="114"/>
      <c r="C18" s="80"/>
      <c r="D18" s="10"/>
      <c r="G18" s="116" t="s">
        <v>303</v>
      </c>
      <c r="H18" s="116"/>
      <c r="I18" s="116"/>
      <c r="J18" s="116"/>
    </row>
    <row r="19" spans="1:11" s="22" customFormat="1" ht="12.75" customHeight="1" thickBot="1" x14ac:dyDescent="0.3">
      <c r="A19" s="80" t="s">
        <v>153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155</v>
      </c>
      <c r="B20" s="97"/>
      <c r="C20" s="97"/>
      <c r="G20" s="17" t="s">
        <v>163</v>
      </c>
      <c r="I20" s="26" t="s">
        <v>304</v>
      </c>
    </row>
    <row r="21" spans="1:11" s="17" customFormat="1" ht="12.75" customHeight="1" x14ac:dyDescent="0.25">
      <c r="A21" s="98" t="s">
        <v>156</v>
      </c>
      <c r="B21" s="98"/>
      <c r="C21" s="28"/>
      <c r="F21" s="27"/>
      <c r="G21" s="18" t="s">
        <v>164</v>
      </c>
    </row>
    <row r="22" spans="1:11" s="17" customFormat="1" ht="38.25" customHeight="1" thickBot="1" x14ac:dyDescent="0.3">
      <c r="A22" s="99" t="s">
        <v>297</v>
      </c>
      <c r="B22" s="99"/>
      <c r="C22" s="99"/>
      <c r="D22" s="44"/>
      <c r="E22" s="16"/>
      <c r="G22" s="97" t="s">
        <v>161</v>
      </c>
      <c r="H22" s="97"/>
      <c r="I22" s="97"/>
      <c r="J22" s="97"/>
    </row>
    <row r="23" spans="1:11" s="27" customFormat="1" ht="15.75" customHeight="1" thickBot="1" x14ac:dyDescent="0.3">
      <c r="A23" s="100" t="s">
        <v>157</v>
      </c>
      <c r="B23" s="100"/>
      <c r="C23" s="28"/>
      <c r="D23" s="87" t="s">
        <v>302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158</v>
      </c>
      <c r="B24" s="97"/>
      <c r="C24" s="97"/>
      <c r="E24" s="26" t="s">
        <v>2</v>
      </c>
      <c r="G24" s="101" t="s">
        <v>162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165</v>
      </c>
      <c r="B26" s="35" t="s">
        <v>166</v>
      </c>
      <c r="C26" s="35"/>
      <c r="D26" s="102" t="s">
        <v>167</v>
      </c>
      <c r="E26" s="103"/>
      <c r="F26" s="104" t="s">
        <v>169</v>
      </c>
      <c r="G26" s="104" t="s">
        <v>170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168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385356.79999999993</v>
      </c>
      <c r="G29" s="88">
        <f t="shared" si="0"/>
        <v>71084.759999999995</v>
      </c>
      <c r="H29" s="88">
        <f t="shared" si="0"/>
        <v>164502.65999999997</v>
      </c>
      <c r="I29" s="88">
        <f t="shared" si="0"/>
        <v>259472.56</v>
      </c>
      <c r="J29" s="88">
        <f t="shared" si="0"/>
        <v>385356.79999999993</v>
      </c>
    </row>
    <row r="30" spans="1:1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321528.29999999993</v>
      </c>
      <c r="G30" s="88">
        <f t="shared" si="1"/>
        <v>55602.400000000001</v>
      </c>
      <c r="H30" s="88">
        <f t="shared" si="1"/>
        <v>134473.79999999999</v>
      </c>
      <c r="I30" s="88">
        <f t="shared" si="1"/>
        <v>216366.5</v>
      </c>
      <c r="J30" s="88">
        <f t="shared" si="1"/>
        <v>321528.29999999993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321528.29999999993</v>
      </c>
      <c r="G31" s="88">
        <f>G32+G33+G34+G35+G36+G37+G38</f>
        <v>55602.400000000001</v>
      </c>
      <c r="H31" s="88">
        <f t="shared" si="2"/>
        <v>134473.79999999999</v>
      </c>
      <c r="I31" s="88">
        <f t="shared" si="2"/>
        <v>216366.5</v>
      </c>
      <c r="J31" s="88">
        <f t="shared" si="2"/>
        <v>321528.29999999993</v>
      </c>
    </row>
    <row r="32" spans="1:11" s="10" customFormat="1" ht="17.25" customHeight="1" x14ac:dyDescent="0.25">
      <c r="A32" s="37">
        <v>1111000</v>
      </c>
      <c r="B32" s="47" t="s">
        <v>173</v>
      </c>
      <c r="C32" s="48" t="s">
        <v>72</v>
      </c>
      <c r="D32" s="49"/>
      <c r="E32" s="49"/>
      <c r="F32" s="49">
        <v>279590.79999999993</v>
      </c>
      <c r="G32" s="49">
        <v>46598.5</v>
      </c>
      <c r="H32" s="49">
        <v>116496.2</v>
      </c>
      <c r="I32" s="49">
        <v>186393.9</v>
      </c>
      <c r="J32" s="49">
        <f>+F32</f>
        <v>279590.79999999993</v>
      </c>
      <c r="K32" s="50"/>
    </row>
    <row r="33" spans="1:14" s="10" customFormat="1" ht="26.25" customHeight="1" x14ac:dyDescent="0.25">
      <c r="A33" s="37">
        <v>1112000</v>
      </c>
      <c r="B33" s="47" t="s">
        <v>174</v>
      </c>
      <c r="C33" s="48" t="s">
        <v>73</v>
      </c>
      <c r="D33" s="49"/>
      <c r="E33" s="49"/>
      <c r="F33" s="49">
        <v>35894.599999999991</v>
      </c>
      <c r="G33" s="49">
        <v>5982.4</v>
      </c>
      <c r="H33" s="49">
        <v>14956.1</v>
      </c>
      <c r="I33" s="49">
        <v>23929.7</v>
      </c>
      <c r="J33" s="49">
        <f>+F33</f>
        <v>35894.599999999991</v>
      </c>
      <c r="K33" s="50"/>
    </row>
    <row r="34" spans="1:14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6042.9</v>
      </c>
      <c r="G34" s="49">
        <v>3021.5</v>
      </c>
      <c r="H34" s="49">
        <v>3021.5</v>
      </c>
      <c r="I34" s="49">
        <v>6042.9</v>
      </c>
      <c r="J34" s="49">
        <f>+F34</f>
        <v>6042.9</v>
      </c>
      <c r="K34" s="50"/>
    </row>
    <row r="35" spans="1:14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4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4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4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4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56876.700000000004</v>
      </c>
      <c r="G39" s="88">
        <f t="shared" si="3"/>
        <v>14056.300000000001</v>
      </c>
      <c r="H39" s="88">
        <f t="shared" si="3"/>
        <v>26839.8</v>
      </c>
      <c r="I39" s="88">
        <f t="shared" si="3"/>
        <v>38187.4</v>
      </c>
      <c r="J39" s="88">
        <f t="shared" si="3"/>
        <v>56876.700000000004</v>
      </c>
      <c r="K39" s="50"/>
    </row>
    <row r="40" spans="1:14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49886.400000000001</v>
      </c>
      <c r="G40" s="88">
        <f t="shared" si="4"/>
        <v>13214.5</v>
      </c>
      <c r="H40" s="88">
        <f t="shared" si="4"/>
        <v>24250.400000000001</v>
      </c>
      <c r="I40" s="88">
        <f t="shared" si="4"/>
        <v>33850.5</v>
      </c>
      <c r="J40" s="88">
        <f t="shared" si="4"/>
        <v>49886.400000000001</v>
      </c>
      <c r="K40" s="50"/>
    </row>
    <row r="41" spans="1:14" s="10" customFormat="1" ht="27" hidden="1" x14ac:dyDescent="0.25">
      <c r="A41" s="37">
        <v>1121100</v>
      </c>
      <c r="B41" s="47" t="s">
        <v>181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4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49">
        <v>17911.3</v>
      </c>
      <c r="G42" s="51">
        <v>5220.7</v>
      </c>
      <c r="H42" s="51">
        <v>8262.7999999999993</v>
      </c>
      <c r="I42" s="51">
        <v>9869.2000000000007</v>
      </c>
      <c r="J42" s="51">
        <f>+F42</f>
        <v>17911.3</v>
      </c>
      <c r="K42" s="50"/>
      <c r="N42" s="10">
        <f>+-7100+950</f>
        <v>-6150</v>
      </c>
    </row>
    <row r="43" spans="1:14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49">
        <v>1197.9000000000001</v>
      </c>
      <c r="G43" s="51">
        <v>299.5</v>
      </c>
      <c r="H43" s="51">
        <v>599</v>
      </c>
      <c r="I43" s="51">
        <v>898.4</v>
      </c>
      <c r="J43" s="51">
        <f>+F43</f>
        <v>1197.9000000000001</v>
      </c>
      <c r="K43" s="50"/>
    </row>
    <row r="44" spans="1:14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v>30777.200000000001</v>
      </c>
      <c r="G44" s="49">
        <v>7694.3</v>
      </c>
      <c r="H44" s="49">
        <v>15388.6</v>
      </c>
      <c r="I44" s="49">
        <v>23082.9</v>
      </c>
      <c r="J44" s="49">
        <f>+F44</f>
        <v>30777.200000000001</v>
      </c>
      <c r="K44" s="50"/>
    </row>
    <row r="45" spans="1:14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4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4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4" s="10" customFormat="1" ht="30" customHeight="1" x14ac:dyDescent="0.25">
      <c r="A48" s="37">
        <v>1122000</v>
      </c>
      <c r="B48" s="53" t="s">
        <v>182</v>
      </c>
      <c r="C48" s="42" t="s">
        <v>14</v>
      </c>
      <c r="D48" s="88">
        <f>D49+D50+D51</f>
        <v>0</v>
      </c>
      <c r="E48" s="88">
        <f t="shared" ref="E48:J48" si="5">E49+E50+E51</f>
        <v>0</v>
      </c>
      <c r="F48" s="88">
        <f>F49+F50+F51</f>
        <v>1428</v>
      </c>
      <c r="G48" s="88">
        <f t="shared" si="5"/>
        <v>285.60000000000002</v>
      </c>
      <c r="H48" s="88">
        <f t="shared" si="5"/>
        <v>642.6</v>
      </c>
      <c r="I48" s="88">
        <f t="shared" si="5"/>
        <v>999.6</v>
      </c>
      <c r="J48" s="88">
        <f t="shared" si="5"/>
        <v>1428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1428</v>
      </c>
      <c r="G49" s="49">
        <v>285.60000000000002</v>
      </c>
      <c r="H49" s="49">
        <v>642.6</v>
      </c>
      <c r="I49" s="49">
        <v>999.6</v>
      </c>
      <c r="J49" s="49">
        <f>+F49</f>
        <v>1428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6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51">
        <f t="shared" ref="F51" si="7">+D51+E51</f>
        <v>0</v>
      </c>
      <c r="G51" s="51"/>
      <c r="H51" s="51"/>
      <c r="I51" s="51"/>
      <c r="J51" s="51">
        <f t="shared" si="6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88">
        <f>D53+D54+D55+D56+D57+D58+D59+D60</f>
        <v>0</v>
      </c>
      <c r="E52" s="88">
        <f t="shared" ref="E52:J52" si="8">E53+E54+E55+E56+E57+E58+E59+E60</f>
        <v>0</v>
      </c>
      <c r="F52" s="88">
        <f>F53+F54+F55+F56+F57+F58+F59+F60</f>
        <v>5381.4000000000005</v>
      </c>
      <c r="G52" s="88">
        <f t="shared" si="8"/>
        <v>538.1</v>
      </c>
      <c r="H52" s="88">
        <f t="shared" si="8"/>
        <v>1883.5</v>
      </c>
      <c r="I52" s="88">
        <f t="shared" si="8"/>
        <v>3228.8</v>
      </c>
      <c r="J52" s="88">
        <f t="shared" si="8"/>
        <v>5381.4000000000005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49">
        <v>3131.4000000000005</v>
      </c>
      <c r="G53" s="51">
        <v>313.10000000000002</v>
      </c>
      <c r="H53" s="51">
        <v>1096</v>
      </c>
      <c r="I53" s="51">
        <v>1878.8</v>
      </c>
      <c r="J53" s="49">
        <f>+F53</f>
        <v>3131.4000000000005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51"/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84</v>
      </c>
      <c r="D55" s="51"/>
      <c r="E55" s="51"/>
      <c r="F55" s="51"/>
      <c r="G55" s="51"/>
      <c r="H55" s="51"/>
      <c r="I55" s="51"/>
      <c r="J55" s="51">
        <f t="shared" ref="J55:J60" si="9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51"/>
      <c r="G56" s="51"/>
      <c r="H56" s="51"/>
      <c r="I56" s="51"/>
      <c r="J56" s="51">
        <f t="shared" si="9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51">
        <v>2250</v>
      </c>
      <c r="G57" s="51">
        <v>225</v>
      </c>
      <c r="H57" s="51">
        <v>787.5</v>
      </c>
      <c r="I57" s="51">
        <v>1350</v>
      </c>
      <c r="J57" s="51">
        <f t="shared" si="9"/>
        <v>2250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51"/>
      <c r="G59" s="51"/>
      <c r="H59" s="51"/>
      <c r="I59" s="51"/>
      <c r="J59" s="51">
        <f t="shared" si="9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51"/>
      <c r="G60" s="51"/>
      <c r="H60" s="51"/>
      <c r="I60" s="49"/>
      <c r="J60" s="51">
        <f t="shared" si="9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88">
        <f>D62</f>
        <v>0</v>
      </c>
      <c r="E61" s="43">
        <f t="shared" ref="E61:J61" si="10">E62</f>
        <v>0</v>
      </c>
      <c r="F61" s="88">
        <f t="shared" si="10"/>
        <v>180.9</v>
      </c>
      <c r="G61" s="88">
        <f t="shared" si="10"/>
        <v>18.100000000000001</v>
      </c>
      <c r="H61" s="88">
        <f t="shared" si="10"/>
        <v>63.3</v>
      </c>
      <c r="I61" s="88">
        <f t="shared" si="10"/>
        <v>108.5</v>
      </c>
      <c r="J61" s="88">
        <f t="shared" si="10"/>
        <v>180.9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85</v>
      </c>
      <c r="D62" s="51"/>
      <c r="E62" s="51"/>
      <c r="F62" s="49">
        <v>180.9</v>
      </c>
      <c r="G62" s="51">
        <v>18.100000000000001</v>
      </c>
      <c r="H62" s="51">
        <v>63.3</v>
      </c>
      <c r="I62" s="51">
        <v>108.5</v>
      </c>
      <c r="J62" s="51">
        <f>+F62</f>
        <v>180.9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51"/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51"/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51"/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51"/>
      <c r="G68" s="51"/>
      <c r="H68" s="51"/>
      <c r="I68" s="51"/>
      <c r="J68" s="51">
        <f t="shared" ref="J68:J74" si="13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51"/>
      <c r="G69" s="51"/>
      <c r="H69" s="51"/>
      <c r="I69" s="51"/>
      <c r="J69" s="51">
        <f t="shared" si="13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51"/>
      <c r="G70" s="51"/>
      <c r="H70" s="51"/>
      <c r="I70" s="51"/>
      <c r="J70" s="51">
        <f t="shared" si="13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51"/>
      <c r="G71" s="51"/>
      <c r="H71" s="51"/>
      <c r="I71" s="51"/>
      <c r="J71" s="51">
        <f t="shared" si="13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51"/>
      <c r="G72" s="51"/>
      <c r="H72" s="51"/>
      <c r="I72" s="51"/>
      <c r="J72" s="51">
        <f t="shared" si="13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51"/>
      <c r="G73" s="51"/>
      <c r="H73" s="51"/>
      <c r="I73" s="51"/>
      <c r="J73" s="51">
        <f t="shared" si="13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51"/>
      <c r="G74" s="51"/>
      <c r="H74" s="51"/>
      <c r="I74" s="51"/>
      <c r="J74" s="51">
        <f t="shared" si="13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88">
        <f t="shared" ref="E112:J112" si="21">E113+E116</f>
        <v>0</v>
      </c>
      <c r="F112" s="88">
        <f t="shared" si="21"/>
        <v>5880</v>
      </c>
      <c r="G112" s="88">
        <f t="shared" si="21"/>
        <v>1176</v>
      </c>
      <c r="H112" s="88">
        <f t="shared" si="21"/>
        <v>2646</v>
      </c>
      <c r="I112" s="88">
        <f t="shared" si="21"/>
        <v>4116</v>
      </c>
      <c r="J112" s="88">
        <f t="shared" si="21"/>
        <v>5880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88">
        <f>D114+D115</f>
        <v>0</v>
      </c>
      <c r="E113" s="88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89"/>
      <c r="E114" s="89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89"/>
      <c r="E115" s="89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88">
        <f>D117+D118+D119+D120+D121+D122+D123+D124+D125</f>
        <v>0</v>
      </c>
      <c r="E116" s="88">
        <f t="shared" ref="E116:J116" si="23">E117+E118+E119+E120+E121+E122+E123+E124+E125</f>
        <v>0</v>
      </c>
      <c r="F116" s="88">
        <f t="shared" si="23"/>
        <v>5880</v>
      </c>
      <c r="G116" s="88">
        <f t="shared" si="23"/>
        <v>1176</v>
      </c>
      <c r="H116" s="88">
        <f t="shared" si="23"/>
        <v>2646</v>
      </c>
      <c r="I116" s="88">
        <f t="shared" si="23"/>
        <v>4116</v>
      </c>
      <c r="J116" s="88">
        <f t="shared" si="23"/>
        <v>5880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49">
        <v>5880</v>
      </c>
      <c r="G125" s="51">
        <v>1176</v>
      </c>
      <c r="H125" s="51">
        <v>2646</v>
      </c>
      <c r="I125" s="51">
        <v>4116</v>
      </c>
      <c r="J125" s="51">
        <f>+F125</f>
        <v>5880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4">E127+E130+E135+E137+E140+E142+E144</f>
        <v>0</v>
      </c>
      <c r="F126" s="88">
        <f t="shared" si="24"/>
        <v>1071.7999999999997</v>
      </c>
      <c r="G126" s="88">
        <f t="shared" si="24"/>
        <v>250.06</v>
      </c>
      <c r="H126" s="88">
        <f t="shared" si="24"/>
        <v>543.05999999999995</v>
      </c>
      <c r="I126" s="88">
        <f t="shared" si="24"/>
        <v>802.65999999999985</v>
      </c>
      <c r="J126" s="88">
        <f t="shared" si="24"/>
        <v>1071.7999999999997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43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43">
        <f t="shared" ref="E130:J130" si="26">E131+E132+E133+E134</f>
        <v>0</v>
      </c>
      <c r="F130" s="88">
        <f t="shared" si="26"/>
        <v>1071.7999999999997</v>
      </c>
      <c r="G130" s="88">
        <f t="shared" si="26"/>
        <v>250.06</v>
      </c>
      <c r="H130" s="88">
        <f t="shared" si="26"/>
        <v>543.05999999999995</v>
      </c>
      <c r="I130" s="88">
        <f t="shared" si="26"/>
        <v>802.65999999999985</v>
      </c>
      <c r="J130" s="88">
        <f t="shared" si="26"/>
        <v>1071.7999999999997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1071.7999999999997</v>
      </c>
      <c r="G133" s="51">
        <v>250.06</v>
      </c>
      <c r="H133" s="51">
        <v>543.05999999999995</v>
      </c>
      <c r="I133" s="51">
        <v>802.65999999999985</v>
      </c>
      <c r="J133" s="51">
        <f>+F133</f>
        <v>1071.7999999999997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276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277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281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283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284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286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287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288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289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291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293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294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295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385356.79999999993</v>
      </c>
      <c r="G170" s="88">
        <f t="shared" si="37"/>
        <v>71084.759999999995</v>
      </c>
      <c r="H170" s="88">
        <f t="shared" si="37"/>
        <v>164502.65999999997</v>
      </c>
      <c r="I170" s="88">
        <f t="shared" si="37"/>
        <v>259472.56</v>
      </c>
      <c r="J170" s="88">
        <f t="shared" si="37"/>
        <v>385356.79999999993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311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299</v>
      </c>
      <c r="B174" s="93"/>
      <c r="C174" s="94"/>
      <c r="D174" s="94"/>
      <c r="E174" s="94"/>
      <c r="F174" s="95" t="s">
        <v>305</v>
      </c>
      <c r="G174" s="95"/>
      <c r="H174" s="95"/>
      <c r="I174" s="74"/>
      <c r="J174" s="74"/>
    </row>
    <row r="175" spans="1:11" ht="16.5" x14ac:dyDescent="0.25">
      <c r="A175" s="81" t="s">
        <v>148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298</v>
      </c>
      <c r="B177" s="93"/>
      <c r="C177" s="94"/>
      <c r="D177" s="94"/>
      <c r="E177" s="94"/>
      <c r="F177" s="95" t="s">
        <v>145</v>
      </c>
      <c r="G177" s="95"/>
      <c r="H177" s="95"/>
      <c r="I177" s="74"/>
      <c r="J177" s="74"/>
    </row>
    <row r="178" spans="1:10" ht="16.5" x14ac:dyDescent="0.25">
      <c r="A178" s="81" t="s">
        <v>149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505" right="0.70866141732283505" top="0.74803149606299202" bottom="0.74803149606299202" header="0.31496062992126" footer="0.31496062992126"/>
  <pageSetup paperSize="9" scale="60" orientation="landscape" r:id="rId1"/>
  <rowBreaks count="2" manualBreakCount="2">
    <brk id="25" max="16383" man="1"/>
    <brk id="63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Սյունիք 05.01</vt:lpstr>
      <vt:lpstr>'Սյունիք 05.01'!Print_Area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2023-01-09T06:34:17Z</dcterms:modified>
</cp:coreProperties>
</file>